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l. Budget 2025" sheetId="1" r:id="rId4"/>
    <sheet state="visible" name="Material" sheetId="2" r:id="rId5"/>
    <sheet state="visible" name="Mat" sheetId="3" r:id="rId6"/>
    <sheet state="visible" name="Lokaler" sheetId="4" r:id="rId7"/>
    <sheet state="visible" name="Event" sheetId="5" r:id="rId8"/>
    <sheet state="visible" name="Tryck" sheetId="6" r:id="rId9"/>
    <sheet state="visible" name="Övrigt" sheetId="7" r:id="rId10"/>
  </sheets>
  <definedNames/>
  <calcPr/>
</workbook>
</file>

<file path=xl/sharedStrings.xml><?xml version="1.0" encoding="utf-8"?>
<sst xmlns="http://schemas.openxmlformats.org/spreadsheetml/2006/main" count="125" uniqueCount="79">
  <si>
    <t>BUDGET 2025</t>
  </si>
  <si>
    <t>Priser inkl. moms</t>
  </si>
  <si>
    <t>Intäkter</t>
  </si>
  <si>
    <t>Utgifter</t>
  </si>
  <si>
    <t>Källa</t>
  </si>
  <si>
    <t>Antal</t>
  </si>
  <si>
    <t>Intäkt/st (kr)</t>
  </si>
  <si>
    <t>Total intäkt (kr)</t>
  </si>
  <si>
    <t>Total utgift (kr)</t>
  </si>
  <si>
    <t>Bidrag från universitetet</t>
  </si>
  <si>
    <t>Mat</t>
  </si>
  <si>
    <t>Andra bidrag (kommun, kår mm)</t>
  </si>
  <si>
    <t>Material</t>
  </si>
  <si>
    <t>Intäkter Genvägen</t>
  </si>
  <si>
    <t>Event</t>
  </si>
  <si>
    <t>Övriga företagsintäkter/spons</t>
  </si>
  <si>
    <t>Lokaler + logi</t>
  </si>
  <si>
    <t>Anmälningsavgifter</t>
  </si>
  <si>
    <t>Tryck</t>
  </si>
  <si>
    <t>Anmälningsavgifter exkl boende</t>
  </si>
  <si>
    <t xml:space="preserve">Övrigt </t>
  </si>
  <si>
    <t>(BTS och PBTD betalar inte)</t>
  </si>
  <si>
    <t>Summa</t>
  </si>
  <si>
    <t>kr</t>
  </si>
  <si>
    <t>Budget</t>
  </si>
  <si>
    <t>Antal (st)</t>
  </si>
  <si>
    <t>á pris (kr)</t>
  </si>
  <si>
    <t>Totalt kostnad (kr)</t>
  </si>
  <si>
    <t>Kommentar</t>
  </si>
  <si>
    <t>Material till sittningar</t>
  </si>
  <si>
    <t>Pynt, pappersdukar, städmaterial etc.</t>
  </si>
  <si>
    <t>Pynt till Genvägen</t>
  </si>
  <si>
    <t>Engångsmaterial</t>
  </si>
  <si>
    <t>Bestick, tallrikar, matlådor etc.</t>
  </si>
  <si>
    <t>Utskriftskostnader</t>
  </si>
  <si>
    <t>Förvaring</t>
  </si>
  <si>
    <t>Hyra frysbox, värmeskåp o.d</t>
  </si>
  <si>
    <t>Vollismat</t>
  </si>
  <si>
    <t>Torsdag</t>
  </si>
  <si>
    <t>Lunch</t>
  </si>
  <si>
    <t>30 deltagare per lärosäte plus PBTD</t>
  </si>
  <si>
    <t>Fika</t>
  </si>
  <si>
    <t>Middag</t>
  </si>
  <si>
    <t>Fredag</t>
  </si>
  <si>
    <t>Frukost</t>
  </si>
  <si>
    <t>Lördag</t>
  </si>
  <si>
    <t>Finsittning till självkostnadspris, ligger i "Event"</t>
  </si>
  <si>
    <t>Söndag</t>
  </si>
  <si>
    <t>Avresedag</t>
  </si>
  <si>
    <t>Lokal</t>
  </si>
  <si>
    <t>Lokalhyra</t>
  </si>
  <si>
    <t>T.ex. till sittning, pub</t>
  </si>
  <si>
    <t>Vandrarhem tors-fre</t>
  </si>
  <si>
    <t>Sovlokal fre-sön</t>
  </si>
  <si>
    <t xml:space="preserve">Skola el. dylikt </t>
  </si>
  <si>
    <t>Finsittning</t>
  </si>
  <si>
    <t>Gästkort nation</t>
  </si>
  <si>
    <t>Dryck föraktivitet+sittning</t>
  </si>
  <si>
    <t>Polistillstånd</t>
  </si>
  <si>
    <t>Allmän sammankomst / Tillfälligt serveringstillstånd</t>
  </si>
  <si>
    <t>Hoodies till Styrelsen (BTS)</t>
  </si>
  <si>
    <t>Hoodies till Projektgrupp (BTD)</t>
  </si>
  <si>
    <t>Tygpåsar</t>
  </si>
  <si>
    <t>Inkluderar tryck av BTD loggan</t>
  </si>
  <si>
    <t>Tygmärken</t>
  </si>
  <si>
    <t>Till deltagare, projektgrupp, volontärer och andra inblandade</t>
  </si>
  <si>
    <t>Armband</t>
  </si>
  <si>
    <t>Artikel</t>
  </si>
  <si>
    <t>Bil och släp under BTD</t>
  </si>
  <si>
    <t>Milersättning 18,50 kr/mil för privatbil</t>
  </si>
  <si>
    <t>Administrationskostnader</t>
  </si>
  <si>
    <t>Kostnader för hemsidan och bankkonton, Fortnox, porton, kontorsmaterial etc.</t>
  </si>
  <si>
    <t>Mjukvara</t>
  </si>
  <si>
    <t>T.ex. Canva Pro</t>
  </si>
  <si>
    <t>Tack till Projektgruppen</t>
  </si>
  <si>
    <t>Tack till föreläsare</t>
  </si>
  <si>
    <t>BTS-styrelsens kickoff</t>
  </si>
  <si>
    <t>Resor BTS-styrelsens kickoff</t>
  </si>
  <si>
    <t>Teambuilding Projektgruppen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</si>
</sst>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color theme="1"/>
      <name val="Arial"/>
    </font>
    <font>
      <b/>
      <sz val="11.0"/>
      <color theme="1"/>
      <name val="Calibri"/>
    </font>
  </fonts>
  <fills count="21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B4C6E7"/>
        <bgColor rgb="FFB4C6E7"/>
      </patternFill>
    </fill>
    <fill>
      <patternFill patternType="solid">
        <fgColor rgb="FFF4B084"/>
        <bgColor rgb="FFF4B084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  <fill>
      <patternFill patternType="solid">
        <fgColor rgb="FFE00BA0"/>
        <bgColor rgb="FFE00BA0"/>
      </patternFill>
    </fill>
    <fill>
      <patternFill patternType="solid">
        <fgColor rgb="FFED7BC9"/>
        <bgColor rgb="FFED7BC9"/>
      </patternFill>
    </fill>
    <fill>
      <patternFill patternType="solid">
        <fgColor rgb="FFE7E6E6"/>
        <bgColor rgb="FFE7E6E6"/>
      </patternFill>
    </fill>
    <fill>
      <patternFill patternType="solid">
        <fgColor rgb="FFA6A6A6"/>
        <bgColor rgb="FFA6A6A6"/>
      </patternFill>
    </fill>
    <fill>
      <patternFill patternType="solid">
        <fgColor rgb="FFD0CECE"/>
        <bgColor rgb="FFD0CECE"/>
      </patternFill>
    </fill>
    <fill>
      <patternFill patternType="solid">
        <fgColor rgb="FFC98DD6"/>
        <bgColor rgb="FFC98DD6"/>
      </patternFill>
    </fill>
    <fill>
      <patternFill patternType="solid">
        <fgColor rgb="FFE6BEE8"/>
        <bgColor rgb="FFE6BEE8"/>
      </patternFill>
    </fill>
    <fill>
      <patternFill patternType="solid">
        <fgColor rgb="FFC6E0B4"/>
        <bgColor rgb="FFC6E0B4"/>
      </patternFill>
    </fill>
    <fill>
      <patternFill patternType="solid">
        <fgColor rgb="FFF5F36E"/>
        <bgColor rgb="FFF5F36E"/>
      </patternFill>
    </fill>
    <fill>
      <patternFill patternType="solid">
        <fgColor rgb="FFBDBDBD"/>
        <bgColor rgb="FFBDBDBD"/>
      </patternFill>
    </fill>
    <fill>
      <patternFill patternType="solid">
        <fgColor rgb="FFF7F3B4"/>
        <bgColor rgb="FFF7F3B4"/>
      </patternFill>
    </fill>
  </fills>
  <borders count="2">
    <border/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3" fontId="2" numFmtId="0" xfId="0" applyAlignment="1" applyFill="1" applyFont="1">
      <alignment readingOrder="0" shrinkToFit="0" vertical="bottom" wrapText="0"/>
    </xf>
    <xf borderId="0" fillId="4" fontId="1" numFmtId="0" xfId="0" applyAlignment="1" applyFill="1" applyFont="1">
      <alignment readingOrder="0" shrinkToFit="0" vertical="bottom" wrapText="0"/>
    </xf>
    <xf borderId="0" fillId="4" fontId="2" numFmtId="0" xfId="0" applyAlignment="1" applyFont="1">
      <alignment shrinkToFit="0" vertical="bottom" wrapText="0"/>
    </xf>
    <xf borderId="0" fillId="5" fontId="1" numFmtId="0" xfId="0" applyAlignment="1" applyFill="1" applyFont="1">
      <alignment readingOrder="0" shrinkToFit="0" vertical="bottom" wrapText="0"/>
    </xf>
    <xf borderId="0" fillId="5" fontId="1" numFmtId="0" xfId="0" applyAlignment="1" applyFont="1">
      <alignment shrinkToFit="0" vertical="bottom" wrapText="0"/>
    </xf>
    <xf borderId="0" fillId="6" fontId="1" numFmtId="0" xfId="0" applyAlignment="1" applyFill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7" fontId="1" numFmtId="0" xfId="0" applyAlignment="1" applyFill="1" applyFont="1">
      <alignment readingOrder="0" shrinkToFit="0" vertical="bottom" wrapText="0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readingOrder="0" vertical="bottom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8" fontId="2" numFmtId="0" xfId="0" applyAlignment="1" applyFill="1" applyFont="1">
      <alignment horizontal="right"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1" fillId="9" fontId="1" numFmtId="0" xfId="0" applyAlignment="1" applyBorder="1" applyFill="1" applyFont="1">
      <alignment horizontal="right" readingOrder="0" shrinkToFit="0" vertical="bottom" wrapText="0"/>
    </xf>
    <xf borderId="0" fillId="0" fontId="3" numFmtId="0" xfId="0" applyFont="1"/>
    <xf borderId="0" fillId="0" fontId="4" numFmtId="0" xfId="0" applyAlignment="1" applyFont="1">
      <alignment vertical="bottom"/>
    </xf>
    <xf borderId="0" fillId="10" fontId="5" numFmtId="0" xfId="0" applyAlignment="1" applyFill="1" applyFont="1">
      <alignment horizontal="center" vertical="bottom"/>
    </xf>
    <xf borderId="0" fillId="10" fontId="4" numFmtId="0" xfId="0" applyAlignment="1" applyFont="1">
      <alignment vertical="bottom"/>
    </xf>
    <xf borderId="0" fillId="11" fontId="5" numFmtId="0" xfId="0" applyAlignment="1" applyFill="1" applyFont="1">
      <alignment vertical="bottom"/>
    </xf>
    <xf borderId="0" fillId="0" fontId="3" numFmtId="0" xfId="0" applyAlignment="1" applyFont="1">
      <alignment horizontal="right" vertical="bottom"/>
    </xf>
    <xf borderId="0" fillId="0" fontId="2" numFmtId="0" xfId="0" applyAlignment="1" applyFont="1">
      <alignment horizontal="right" readingOrder="0" shrinkToFit="0" vertical="bottom" wrapText="0"/>
    </xf>
    <xf borderId="0" fillId="11" fontId="4" numFmtId="0" xfId="0" applyAlignment="1" applyFont="1">
      <alignment vertical="bottom"/>
    </xf>
    <xf borderId="0" fillId="11" fontId="5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5" fontId="5" numFmtId="0" xfId="0" applyAlignment="1" applyFont="1">
      <alignment horizontal="center" vertical="bottom"/>
    </xf>
    <xf borderId="0" fillId="5" fontId="4" numFmtId="0" xfId="0" applyAlignment="1" applyFont="1">
      <alignment vertical="bottom"/>
    </xf>
    <xf borderId="0" fillId="7" fontId="5" numFmtId="0" xfId="0" applyAlignment="1" applyFont="1">
      <alignment vertical="bottom"/>
    </xf>
    <xf borderId="0" fillId="7" fontId="5" numFmtId="0" xfId="0" applyAlignment="1" applyFont="1">
      <alignment vertical="bottom"/>
    </xf>
    <xf borderId="0" fillId="0" fontId="3" numFmtId="0" xfId="0" applyAlignment="1" applyFont="1">
      <alignment readingOrder="0" shrinkToFit="0" vertical="bottom" wrapText="0"/>
    </xf>
    <xf borderId="0" fillId="12" fontId="3" numFmtId="0" xfId="0" applyAlignment="1" applyFill="1" applyFont="1">
      <alignment vertical="bottom"/>
    </xf>
    <xf borderId="0" fillId="12" fontId="4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7" fontId="4" numFmtId="0" xfId="0" applyAlignment="1" applyFont="1">
      <alignment vertical="bottom"/>
    </xf>
    <xf borderId="0" fillId="7" fontId="5" numFmtId="0" xfId="0" applyAlignment="1" applyFont="1">
      <alignment horizontal="right" vertical="bottom"/>
    </xf>
    <xf borderId="0" fillId="13" fontId="5" numFmtId="0" xfId="0" applyAlignment="1" applyFill="1" applyFont="1">
      <alignment horizontal="center" vertical="bottom"/>
    </xf>
    <xf borderId="0" fillId="13" fontId="4" numFmtId="0" xfId="0" applyAlignment="1" applyFont="1">
      <alignment vertical="bottom"/>
    </xf>
    <xf borderId="0" fillId="14" fontId="5" numFmtId="0" xfId="0" applyAlignment="1" applyFill="1" applyFont="1">
      <alignment vertical="bottom"/>
    </xf>
    <xf borderId="0" fillId="0" fontId="3" numFmtId="0" xfId="0" applyAlignment="1" applyFont="1">
      <alignment vertical="bottom"/>
    </xf>
    <xf borderId="0" fillId="14" fontId="5" numFmtId="0" xfId="0" applyAlignment="1" applyFont="1">
      <alignment vertical="bottom"/>
    </xf>
    <xf borderId="0" fillId="14" fontId="3" numFmtId="0" xfId="0" applyAlignment="1" applyFont="1">
      <alignment vertical="bottom"/>
    </xf>
    <xf borderId="0" fillId="14" fontId="3" numFmtId="0" xfId="0" applyAlignment="1" applyFont="1">
      <alignment readingOrder="0" vertical="bottom"/>
    </xf>
    <xf borderId="0" fillId="14" fontId="5" numFmtId="0" xfId="0" applyAlignment="1" applyFont="1">
      <alignment horizontal="right" vertical="bottom"/>
    </xf>
    <xf borderId="0" fillId="15" fontId="5" numFmtId="0" xfId="0" applyAlignment="1" applyFill="1" applyFont="1">
      <alignment horizontal="center" vertical="bottom"/>
    </xf>
    <xf borderId="0" fillId="15" fontId="4" numFmtId="0" xfId="0" applyAlignment="1" applyFont="1">
      <alignment vertical="bottom"/>
    </xf>
    <xf borderId="0" fillId="16" fontId="5" numFmtId="0" xfId="0" applyAlignment="1" applyFill="1" applyFont="1">
      <alignment vertical="bottom"/>
    </xf>
    <xf borderId="0" fillId="16" fontId="4" numFmtId="0" xfId="0" applyAlignment="1" applyFont="1">
      <alignment vertical="bottom"/>
    </xf>
    <xf borderId="0" fillId="16" fontId="5" numFmtId="0" xfId="0" applyAlignment="1" applyFont="1">
      <alignment horizontal="right" vertical="bottom"/>
    </xf>
    <xf borderId="0" fillId="17" fontId="5" numFmtId="0" xfId="0" applyAlignment="1" applyFill="1" applyFont="1">
      <alignment horizontal="center" vertical="bottom"/>
    </xf>
    <xf borderId="0" fillId="9" fontId="5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9" fontId="4" numFmtId="0" xfId="0" applyAlignment="1" applyFont="1">
      <alignment vertical="bottom"/>
    </xf>
    <xf borderId="0" fillId="9" fontId="5" numFmtId="0" xfId="0" applyAlignment="1" applyFont="1">
      <alignment horizontal="right" vertical="bottom"/>
    </xf>
    <xf borderId="0" fillId="18" fontId="5" numFmtId="0" xfId="0" applyAlignment="1" applyFill="1" applyFont="1">
      <alignment horizontal="center" vertical="bottom"/>
    </xf>
    <xf borderId="0" fillId="19" fontId="5" numFmtId="0" xfId="0" applyAlignment="1" applyFill="1" applyFont="1">
      <alignment vertical="bottom"/>
    </xf>
    <xf borderId="0" fillId="20" fontId="5" numFmtId="0" xfId="0" applyAlignment="1" applyFill="1" applyFont="1">
      <alignment vertical="bottom"/>
    </xf>
    <xf borderId="0" fillId="20" fontId="4" numFmtId="0" xfId="0" applyAlignment="1" applyFont="1">
      <alignment vertical="bottom"/>
    </xf>
    <xf borderId="0" fillId="20" fontId="5" numFmtId="0" xfId="0" applyAlignment="1" applyFont="1">
      <alignment horizontal="right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Övrig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3:E3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Övrig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9.13"/>
    <col customWidth="1" min="8" max="8" width="42.25"/>
  </cols>
  <sheetData>
    <row r="1">
      <c r="A1" s="1" t="s">
        <v>0</v>
      </c>
      <c r="I1" s="2"/>
    </row>
    <row r="2">
      <c r="A2" s="3" t="s">
        <v>1</v>
      </c>
      <c r="I2" s="2"/>
    </row>
    <row r="3">
      <c r="A3" s="4" t="s">
        <v>2</v>
      </c>
      <c r="B3" s="5"/>
      <c r="C3" s="5"/>
      <c r="D3" s="5"/>
      <c r="E3" s="2"/>
      <c r="F3" s="6" t="s">
        <v>3</v>
      </c>
      <c r="G3" s="7"/>
      <c r="H3" s="7"/>
      <c r="I3" s="2"/>
    </row>
    <row r="4">
      <c r="A4" s="8" t="s">
        <v>4</v>
      </c>
      <c r="B4" s="8" t="s">
        <v>5</v>
      </c>
      <c r="C4" s="8" t="s">
        <v>6</v>
      </c>
      <c r="D4" s="8" t="s">
        <v>7</v>
      </c>
      <c r="E4" s="9"/>
      <c r="F4" s="10" t="s">
        <v>4</v>
      </c>
      <c r="G4" s="10" t="s">
        <v>8</v>
      </c>
      <c r="H4" s="10"/>
      <c r="I4" s="2"/>
    </row>
    <row r="5">
      <c r="A5" s="11" t="s">
        <v>9</v>
      </c>
      <c r="B5" s="12">
        <v>1.0</v>
      </c>
      <c r="C5" s="13">
        <v>40000.0</v>
      </c>
      <c r="D5" s="12">
        <f t="shared" ref="D5:D10" si="1">B5*C5</f>
        <v>40000</v>
      </c>
      <c r="E5" s="14"/>
      <c r="F5" s="15" t="s">
        <v>10</v>
      </c>
      <c r="G5" s="16">
        <f>Mat!D21</f>
        <v>91350</v>
      </c>
      <c r="H5" s="17"/>
      <c r="I5" s="2"/>
    </row>
    <row r="6">
      <c r="A6" s="11" t="s">
        <v>11</v>
      </c>
      <c r="B6" s="12">
        <v>1.0</v>
      </c>
      <c r="C6" s="13">
        <v>40000.0</v>
      </c>
      <c r="D6" s="12">
        <f t="shared" si="1"/>
        <v>40000</v>
      </c>
      <c r="E6" s="14"/>
      <c r="F6" s="15" t="s">
        <v>12</v>
      </c>
      <c r="G6" s="16">
        <f>Material!D10</f>
        <v>4500</v>
      </c>
      <c r="H6" s="2"/>
      <c r="I6" s="2"/>
    </row>
    <row r="7">
      <c r="A7" s="11" t="s">
        <v>13</v>
      </c>
      <c r="B7" s="13">
        <v>1.0</v>
      </c>
      <c r="C7" s="13">
        <v>40000.0</v>
      </c>
      <c r="D7" s="12">
        <f t="shared" si="1"/>
        <v>40000</v>
      </c>
      <c r="E7" s="14"/>
      <c r="F7" s="15" t="s">
        <v>14</v>
      </c>
      <c r="G7" s="16">
        <f>Event!D9</f>
        <v>132640</v>
      </c>
      <c r="H7" s="17"/>
      <c r="I7" s="2"/>
    </row>
    <row r="8">
      <c r="A8" s="11" t="s">
        <v>15</v>
      </c>
      <c r="B8" s="13">
        <v>1.0</v>
      </c>
      <c r="C8" s="13">
        <v>30000.0</v>
      </c>
      <c r="D8" s="12">
        <f t="shared" si="1"/>
        <v>30000</v>
      </c>
      <c r="E8" s="14"/>
      <c r="F8" s="15" t="s">
        <v>16</v>
      </c>
      <c r="G8" s="18">
        <f>Lokaler!D11</f>
        <v>41250</v>
      </c>
      <c r="H8" s="17"/>
      <c r="I8" s="2"/>
    </row>
    <row r="9">
      <c r="A9" s="19" t="s">
        <v>17</v>
      </c>
      <c r="B9" s="11">
        <v>100.0</v>
      </c>
      <c r="C9" s="11">
        <v>1100.0</v>
      </c>
      <c r="D9" s="19">
        <f t="shared" si="1"/>
        <v>110000</v>
      </c>
      <c r="E9" s="15"/>
      <c r="F9" s="20" t="s">
        <v>18</v>
      </c>
      <c r="G9" s="20">
        <f>Tryck!D10</f>
        <v>22100</v>
      </c>
      <c r="H9" s="2"/>
      <c r="I9" s="2"/>
    </row>
    <row r="10">
      <c r="A10" s="11" t="s">
        <v>19</v>
      </c>
      <c r="B10" s="11">
        <v>70.0</v>
      </c>
      <c r="C10" s="11">
        <v>850.0</v>
      </c>
      <c r="D10" s="19">
        <f t="shared" si="1"/>
        <v>59500</v>
      </c>
      <c r="E10" s="14"/>
      <c r="F10" s="15" t="s">
        <v>20</v>
      </c>
      <c r="G10" s="21">
        <f>'Övrigt'!D13</f>
        <v>27660</v>
      </c>
      <c r="H10" s="2"/>
      <c r="I10" s="2"/>
    </row>
    <row r="11">
      <c r="A11" s="11" t="s">
        <v>21</v>
      </c>
      <c r="B11" s="11"/>
      <c r="C11" s="11"/>
      <c r="D11" s="11"/>
      <c r="E11" s="14"/>
      <c r="F11" s="15"/>
      <c r="G11" s="21"/>
      <c r="H11" s="2"/>
      <c r="I11" s="2"/>
    </row>
    <row r="12">
      <c r="A12" s="11"/>
      <c r="B12" s="11"/>
      <c r="C12" s="19"/>
      <c r="D12" s="19"/>
      <c r="E12" s="14"/>
      <c r="F12" s="20"/>
      <c r="G12" s="20"/>
      <c r="H12" s="17"/>
      <c r="I12" s="2"/>
    </row>
    <row r="13">
      <c r="A13" s="20"/>
      <c r="B13" s="20"/>
      <c r="C13" s="20"/>
      <c r="D13" s="12"/>
      <c r="E13" s="14"/>
      <c r="F13" s="20"/>
      <c r="G13" s="20"/>
      <c r="H13" s="17"/>
      <c r="I13" s="2"/>
    </row>
    <row r="14">
      <c r="A14" s="22" t="s">
        <v>22</v>
      </c>
      <c r="B14" s="9"/>
      <c r="C14" s="9"/>
      <c r="D14" s="23">
        <f>SUM(D5:D13)</f>
        <v>319500</v>
      </c>
      <c r="E14" s="22" t="s">
        <v>23</v>
      </c>
      <c r="F14" s="22" t="s">
        <v>22</v>
      </c>
      <c r="G14" s="23">
        <f>SUM(G5:G13)</f>
        <v>319500</v>
      </c>
      <c r="H14" s="22" t="s">
        <v>23</v>
      </c>
      <c r="I14" s="24">
        <f>D14-G14</f>
        <v>0</v>
      </c>
    </row>
    <row r="15">
      <c r="E15" s="14"/>
      <c r="F15" s="25"/>
      <c r="G15" s="25"/>
      <c r="H15" s="17"/>
      <c r="I15" s="2"/>
    </row>
    <row r="16">
      <c r="E16" s="14"/>
      <c r="F16" s="25"/>
      <c r="G16" s="25"/>
      <c r="H16" s="17"/>
      <c r="I16" s="2"/>
    </row>
    <row r="17">
      <c r="E17" s="14"/>
      <c r="F17" s="15"/>
      <c r="G17" s="16"/>
      <c r="H17" s="17"/>
      <c r="I17" s="2"/>
    </row>
    <row r="18">
      <c r="E18" s="14"/>
      <c r="F18" s="25"/>
      <c r="G18" s="25"/>
      <c r="H18" s="2"/>
      <c r="I18" s="2"/>
    </row>
    <row r="19">
      <c r="A19" s="2"/>
      <c r="B19" s="2"/>
      <c r="C19" s="2"/>
      <c r="D19" s="2"/>
      <c r="E19" s="2"/>
      <c r="F19" s="2"/>
      <c r="G19" s="2"/>
      <c r="H19" s="2"/>
      <c r="I19" s="2"/>
    </row>
  </sheetData>
  <mergeCells count="2">
    <mergeCell ref="A1:H1"/>
    <mergeCell ref="A2:H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  <col customWidth="1" min="4" max="4" width="16.0"/>
  </cols>
  <sheetData>
    <row r="1">
      <c r="A1" s="26"/>
      <c r="B1" s="26"/>
      <c r="C1" s="26"/>
      <c r="D1" s="26"/>
      <c r="E1" s="26"/>
    </row>
    <row r="2">
      <c r="A2" s="27" t="s">
        <v>24</v>
      </c>
      <c r="E2" s="28"/>
      <c r="F2" s="2"/>
    </row>
    <row r="3">
      <c r="A3" s="29" t="s">
        <v>12</v>
      </c>
      <c r="B3" s="29" t="s">
        <v>25</v>
      </c>
      <c r="C3" s="29" t="s">
        <v>26</v>
      </c>
      <c r="D3" s="29" t="s">
        <v>27</v>
      </c>
      <c r="E3" s="29" t="s">
        <v>28</v>
      </c>
      <c r="F3" s="2"/>
    </row>
    <row r="4">
      <c r="A4" s="11" t="s">
        <v>29</v>
      </c>
      <c r="B4" s="12">
        <v>1.0</v>
      </c>
      <c r="C4" s="13">
        <v>1800.0</v>
      </c>
      <c r="D4" s="30">
        <f t="shared" ref="D4:D7" si="1">B4*C4</f>
        <v>1800</v>
      </c>
      <c r="E4" s="11" t="s">
        <v>30</v>
      </c>
      <c r="F4" s="17"/>
    </row>
    <row r="5">
      <c r="A5" s="19" t="s">
        <v>31</v>
      </c>
      <c r="B5" s="12">
        <v>1.0</v>
      </c>
      <c r="C5" s="13">
        <v>200.0</v>
      </c>
      <c r="D5" s="30">
        <f t="shared" si="1"/>
        <v>200</v>
      </c>
      <c r="E5" s="19"/>
      <c r="F5" s="2"/>
    </row>
    <row r="6">
      <c r="A6" s="11" t="s">
        <v>32</v>
      </c>
      <c r="B6" s="13">
        <v>1.0</v>
      </c>
      <c r="C6" s="13">
        <v>2000.0</v>
      </c>
      <c r="D6" s="12">
        <f t="shared" si="1"/>
        <v>2000</v>
      </c>
      <c r="E6" s="11" t="s">
        <v>33</v>
      </c>
      <c r="F6" s="2"/>
    </row>
    <row r="7">
      <c r="A7" s="19" t="s">
        <v>34</v>
      </c>
      <c r="B7" s="19">
        <v>1.0</v>
      </c>
      <c r="C7" s="11">
        <v>500.0</v>
      </c>
      <c r="D7" s="19">
        <f t="shared" si="1"/>
        <v>500</v>
      </c>
      <c r="E7" s="11"/>
      <c r="F7" s="2"/>
    </row>
    <row r="8">
      <c r="F8" s="2"/>
    </row>
    <row r="9">
      <c r="A9" s="17"/>
      <c r="B9" s="31"/>
      <c r="C9" s="31"/>
      <c r="D9" s="31"/>
      <c r="E9" s="17"/>
      <c r="F9" s="2"/>
    </row>
    <row r="10">
      <c r="A10" s="29" t="s">
        <v>22</v>
      </c>
      <c r="B10" s="32"/>
      <c r="C10" s="32"/>
      <c r="D10" s="33">
        <f>SUM(D4:D7)</f>
        <v>4500</v>
      </c>
      <c r="E10" s="34"/>
      <c r="F10" s="2"/>
    </row>
    <row r="11">
      <c r="A11" s="17"/>
      <c r="B11" s="31"/>
      <c r="C11" s="31"/>
      <c r="D11" s="31"/>
      <c r="E11" s="17"/>
      <c r="F11" s="17"/>
    </row>
    <row r="12">
      <c r="A12" s="17"/>
      <c r="B12" s="31"/>
      <c r="C12" s="31"/>
      <c r="D12" s="31"/>
      <c r="E12" s="17"/>
      <c r="F12" s="2"/>
    </row>
    <row r="13">
      <c r="A13" s="17"/>
      <c r="B13" s="31"/>
      <c r="C13" s="31"/>
      <c r="D13" s="31"/>
      <c r="E13" s="17"/>
      <c r="F13" s="2"/>
    </row>
    <row r="14">
      <c r="A14" s="17"/>
      <c r="B14" s="31"/>
      <c r="C14" s="31"/>
      <c r="D14" s="31"/>
      <c r="E14" s="17"/>
      <c r="F14" s="2"/>
    </row>
    <row r="15">
      <c r="A15" s="17"/>
      <c r="B15" s="2"/>
      <c r="C15" s="2"/>
      <c r="D15" s="2"/>
      <c r="E15" s="17"/>
      <c r="F15" s="17"/>
    </row>
    <row r="16">
      <c r="A16" s="17"/>
      <c r="B16" s="31"/>
      <c r="C16" s="31"/>
      <c r="D16" s="31"/>
      <c r="E16" s="17"/>
      <c r="F16" s="17"/>
    </row>
    <row r="17">
      <c r="A17" s="17"/>
      <c r="B17" s="31"/>
      <c r="C17" s="31"/>
      <c r="D17" s="31"/>
      <c r="E17" s="2"/>
      <c r="F17" s="17"/>
    </row>
    <row r="18">
      <c r="A18" s="17"/>
      <c r="B18" s="31"/>
      <c r="C18" s="31"/>
      <c r="D18" s="31"/>
      <c r="E18" s="17"/>
      <c r="F18" s="2"/>
    </row>
    <row r="19">
      <c r="A19" s="17"/>
      <c r="B19" s="31"/>
      <c r="C19" s="31"/>
      <c r="D19" s="31"/>
      <c r="E19" s="17"/>
      <c r="F19" s="2"/>
    </row>
    <row r="20">
      <c r="A20" s="17"/>
      <c r="B20" s="31"/>
      <c r="C20" s="31"/>
      <c r="D20" s="31"/>
      <c r="E20" s="2"/>
      <c r="F20" s="2"/>
    </row>
    <row r="21">
      <c r="E21" s="9"/>
      <c r="F21" s="9"/>
    </row>
  </sheetData>
  <mergeCells count="1">
    <mergeCell ref="A2:D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6.38"/>
  </cols>
  <sheetData>
    <row r="1">
      <c r="A1" s="35" t="s">
        <v>24</v>
      </c>
      <c r="E1" s="36"/>
    </row>
    <row r="2">
      <c r="A2" s="37" t="s">
        <v>10</v>
      </c>
      <c r="B2" s="37" t="s">
        <v>25</v>
      </c>
      <c r="C2" s="37" t="s">
        <v>26</v>
      </c>
      <c r="D2" s="37" t="s">
        <v>27</v>
      </c>
      <c r="E2" s="38" t="s">
        <v>28</v>
      </c>
    </row>
    <row r="3">
      <c r="A3" s="11" t="s">
        <v>35</v>
      </c>
      <c r="B3" s="11">
        <v>1.0</v>
      </c>
      <c r="C3" s="11">
        <v>2000.0</v>
      </c>
      <c r="D3" s="19">
        <f t="shared" ref="D3:D4" si="1">B3*C3</f>
        <v>2000</v>
      </c>
      <c r="E3" s="39" t="s">
        <v>36</v>
      </c>
    </row>
    <row r="4">
      <c r="A4" s="11" t="s">
        <v>37</v>
      </c>
      <c r="B4" s="11">
        <v>20.0</v>
      </c>
      <c r="C4" s="11">
        <v>50.0</v>
      </c>
      <c r="D4" s="19">
        <f t="shared" si="1"/>
        <v>1000</v>
      </c>
      <c r="E4" s="39"/>
    </row>
    <row r="5">
      <c r="A5" s="40" t="s">
        <v>38</v>
      </c>
      <c r="B5" s="41"/>
      <c r="C5" s="41"/>
      <c r="D5" s="41"/>
      <c r="E5" s="39"/>
    </row>
    <row r="6">
      <c r="A6" s="19" t="s">
        <v>39</v>
      </c>
      <c r="B6" s="13">
        <v>190.0</v>
      </c>
      <c r="C6" s="13">
        <v>50.0</v>
      </c>
      <c r="D6" s="12">
        <f t="shared" ref="D6:D8" si="2">B6*C6</f>
        <v>9500</v>
      </c>
      <c r="E6" s="39" t="s">
        <v>40</v>
      </c>
    </row>
    <row r="7">
      <c r="A7" s="19" t="s">
        <v>41</v>
      </c>
      <c r="B7" s="13">
        <v>190.0</v>
      </c>
      <c r="C7" s="13">
        <v>15.0</v>
      </c>
      <c r="D7" s="12">
        <f t="shared" si="2"/>
        <v>2850</v>
      </c>
      <c r="E7" s="42"/>
    </row>
    <row r="8">
      <c r="A8" s="19" t="s">
        <v>42</v>
      </c>
      <c r="B8" s="13">
        <v>190.0</v>
      </c>
      <c r="C8" s="13">
        <v>75.0</v>
      </c>
      <c r="D8" s="12">
        <f t="shared" si="2"/>
        <v>14250</v>
      </c>
      <c r="E8" s="42"/>
    </row>
    <row r="9">
      <c r="A9" s="40" t="s">
        <v>43</v>
      </c>
      <c r="B9" s="41"/>
      <c r="C9" s="41"/>
      <c r="D9" s="41"/>
      <c r="E9" s="42"/>
    </row>
    <row r="10">
      <c r="A10" s="19" t="s">
        <v>44</v>
      </c>
      <c r="B10" s="13">
        <v>190.0</v>
      </c>
      <c r="C10" s="12">
        <v>25.0</v>
      </c>
      <c r="D10" s="12">
        <f t="shared" ref="D10:D13" si="3">B10*C10</f>
        <v>4750</v>
      </c>
      <c r="E10" s="39"/>
    </row>
    <row r="11">
      <c r="A11" s="19" t="s">
        <v>39</v>
      </c>
      <c r="B11" s="13">
        <v>190.0</v>
      </c>
      <c r="C11" s="13">
        <v>50.0</v>
      </c>
      <c r="D11" s="12">
        <f t="shared" si="3"/>
        <v>9500</v>
      </c>
      <c r="E11" s="42"/>
    </row>
    <row r="12">
      <c r="A12" s="19" t="s">
        <v>41</v>
      </c>
      <c r="B12" s="13">
        <v>190.0</v>
      </c>
      <c r="C12" s="13">
        <v>15.0</v>
      </c>
      <c r="D12" s="30">
        <f t="shared" si="3"/>
        <v>2850</v>
      </c>
      <c r="E12" s="42"/>
    </row>
    <row r="13">
      <c r="A13" s="19" t="s">
        <v>42</v>
      </c>
      <c r="B13" s="13">
        <v>190.0</v>
      </c>
      <c r="C13" s="13">
        <v>120.0</v>
      </c>
      <c r="D13" s="12">
        <f t="shared" si="3"/>
        <v>22800</v>
      </c>
      <c r="E13" s="39"/>
    </row>
    <row r="14">
      <c r="A14" s="40" t="s">
        <v>45</v>
      </c>
      <c r="B14" s="41"/>
      <c r="C14" s="41"/>
      <c r="D14" s="41"/>
      <c r="E14" s="42"/>
    </row>
    <row r="15">
      <c r="A15" s="19" t="s">
        <v>44</v>
      </c>
      <c r="B15" s="13">
        <v>190.0</v>
      </c>
      <c r="C15" s="12">
        <v>25.0</v>
      </c>
      <c r="D15" s="12">
        <f t="shared" ref="D15:D18" si="4">B15*C15</f>
        <v>4750</v>
      </c>
      <c r="E15" s="42"/>
    </row>
    <row r="16">
      <c r="A16" s="19" t="s">
        <v>39</v>
      </c>
      <c r="B16" s="13">
        <v>190.0</v>
      </c>
      <c r="C16" s="13">
        <v>50.0</v>
      </c>
      <c r="D16" s="12">
        <f t="shared" si="4"/>
        <v>9500</v>
      </c>
      <c r="E16" s="42"/>
    </row>
    <row r="17">
      <c r="A17" s="19" t="s">
        <v>41</v>
      </c>
      <c r="B17" s="13">
        <v>190.0</v>
      </c>
      <c r="C17" s="13">
        <v>15.0</v>
      </c>
      <c r="D17" s="12">
        <f t="shared" si="4"/>
        <v>2850</v>
      </c>
      <c r="E17" s="42"/>
    </row>
    <row r="18">
      <c r="A18" s="19" t="s">
        <v>42</v>
      </c>
      <c r="B18" s="13">
        <v>190.0</v>
      </c>
      <c r="C18" s="12">
        <v>0.0</v>
      </c>
      <c r="D18" s="12">
        <f t="shared" si="4"/>
        <v>0</v>
      </c>
      <c r="E18" s="42" t="s">
        <v>46</v>
      </c>
    </row>
    <row r="19">
      <c r="A19" s="40" t="s">
        <v>47</v>
      </c>
      <c r="B19" s="41"/>
      <c r="C19" s="41"/>
      <c r="D19" s="41"/>
      <c r="E19" s="26"/>
    </row>
    <row r="20">
      <c r="A20" s="19" t="s">
        <v>44</v>
      </c>
      <c r="B20" s="13">
        <v>190.0</v>
      </c>
      <c r="C20" s="12">
        <v>25.0</v>
      </c>
      <c r="D20" s="12">
        <f>B20*C20</f>
        <v>4750</v>
      </c>
      <c r="E20" s="19" t="s">
        <v>48</v>
      </c>
    </row>
    <row r="21">
      <c r="A21" s="37" t="s">
        <v>22</v>
      </c>
      <c r="B21" s="43"/>
      <c r="C21" s="43"/>
      <c r="D21" s="44">
        <f>SUM(D2:D20)</f>
        <v>91350</v>
      </c>
      <c r="E21" s="34"/>
    </row>
    <row r="22">
      <c r="A22" s="17"/>
      <c r="B22" s="31"/>
      <c r="C22" s="31"/>
      <c r="D22" s="31"/>
      <c r="E22" s="17"/>
    </row>
    <row r="23">
      <c r="A23" s="22"/>
      <c r="B23" s="9"/>
      <c r="C23" s="9"/>
      <c r="D23" s="23"/>
      <c r="E23" s="17"/>
    </row>
    <row r="24">
      <c r="E24" s="2"/>
    </row>
    <row r="25">
      <c r="A25" s="22"/>
      <c r="B25" s="9"/>
      <c r="C25" s="9"/>
      <c r="E25" s="2"/>
    </row>
    <row r="26">
      <c r="A26" s="22"/>
      <c r="B26" s="9"/>
      <c r="C26" s="9"/>
      <c r="D26" s="23"/>
      <c r="E26" s="2"/>
    </row>
    <row r="27">
      <c r="A27" s="2"/>
      <c r="B27" s="2"/>
      <c r="C27" s="2"/>
      <c r="D27" s="31"/>
      <c r="E27" s="2"/>
    </row>
    <row r="28">
      <c r="A28" s="2"/>
      <c r="B28" s="2"/>
      <c r="C28" s="2"/>
      <c r="D28" s="2"/>
      <c r="E28" s="2"/>
    </row>
  </sheetData>
  <mergeCells count="1">
    <mergeCell ref="A1:D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  <col customWidth="1" min="4" max="4" width="17.0"/>
    <col customWidth="1" min="7" max="7" width="17.25"/>
  </cols>
  <sheetData>
    <row r="1">
      <c r="A1" s="26"/>
      <c r="B1" s="26"/>
      <c r="C1" s="26"/>
      <c r="D1" s="26"/>
      <c r="E1" s="26"/>
    </row>
    <row r="2">
      <c r="A2" s="45" t="s">
        <v>24</v>
      </c>
      <c r="E2" s="46"/>
    </row>
    <row r="3">
      <c r="A3" s="47" t="s">
        <v>49</v>
      </c>
      <c r="B3" s="47" t="s">
        <v>25</v>
      </c>
      <c r="C3" s="47" t="s">
        <v>26</v>
      </c>
      <c r="D3" s="47" t="s">
        <v>27</v>
      </c>
      <c r="E3" s="47" t="s">
        <v>28</v>
      </c>
    </row>
    <row r="4">
      <c r="A4" s="11" t="s">
        <v>50</v>
      </c>
      <c r="B4" s="12">
        <v>1.0</v>
      </c>
      <c r="C4" s="12">
        <v>5000.0</v>
      </c>
      <c r="D4" s="12">
        <f t="shared" ref="D4:D6" si="1">B4*C4</f>
        <v>5000</v>
      </c>
      <c r="E4" s="39" t="s">
        <v>51</v>
      </c>
      <c r="F4" s="25"/>
    </row>
    <row r="5">
      <c r="A5" s="20" t="s">
        <v>52</v>
      </c>
      <c r="B5" s="20">
        <v>100.0</v>
      </c>
      <c r="C5" s="20">
        <v>250.0</v>
      </c>
      <c r="D5" s="12">
        <f t="shared" si="1"/>
        <v>25000</v>
      </c>
      <c r="E5" s="25"/>
      <c r="F5" s="25"/>
      <c r="G5" s="20"/>
    </row>
    <row r="6">
      <c r="A6" s="11" t="s">
        <v>53</v>
      </c>
      <c r="B6" s="30">
        <v>150.0</v>
      </c>
      <c r="C6" s="13">
        <v>75.0</v>
      </c>
      <c r="D6" s="30">
        <f t="shared" si="1"/>
        <v>11250</v>
      </c>
      <c r="E6" s="19" t="s">
        <v>54</v>
      </c>
      <c r="F6" s="25"/>
      <c r="G6" s="20"/>
      <c r="H6" s="20"/>
      <c r="I6" s="20"/>
      <c r="J6" s="12"/>
    </row>
    <row r="9">
      <c r="A9" s="25"/>
      <c r="B9" s="25"/>
      <c r="C9" s="25"/>
      <c r="D9" s="25"/>
      <c r="E9" s="25"/>
      <c r="F9" s="25"/>
    </row>
    <row r="10">
      <c r="A10" s="19"/>
      <c r="B10" s="48"/>
      <c r="C10" s="48"/>
      <c r="D10" s="19"/>
      <c r="E10" s="48"/>
      <c r="F10" s="25"/>
    </row>
    <row r="11">
      <c r="A11" s="49" t="s">
        <v>22</v>
      </c>
      <c r="B11" s="50"/>
      <c r="C11" s="51"/>
      <c r="D11" s="52">
        <f>SUM(D4:D10)</f>
        <v>41250</v>
      </c>
      <c r="E11" s="48"/>
      <c r="F11" s="25"/>
    </row>
    <row r="12">
      <c r="E12" s="2"/>
    </row>
  </sheetData>
  <mergeCells count="1">
    <mergeCell ref="A2:D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75"/>
  </cols>
  <sheetData>
    <row r="1">
      <c r="A1" s="26"/>
      <c r="B1" s="26"/>
      <c r="C1" s="26"/>
      <c r="D1" s="26"/>
      <c r="E1" s="26"/>
    </row>
    <row r="2">
      <c r="A2" s="53" t="s">
        <v>24</v>
      </c>
      <c r="E2" s="54"/>
    </row>
    <row r="3">
      <c r="A3" s="55" t="s">
        <v>14</v>
      </c>
      <c r="B3" s="55" t="s">
        <v>25</v>
      </c>
      <c r="C3" s="55" t="s">
        <v>26</v>
      </c>
      <c r="D3" s="55" t="s">
        <v>27</v>
      </c>
      <c r="E3" s="55" t="s">
        <v>28</v>
      </c>
    </row>
    <row r="4">
      <c r="A4" s="19" t="s">
        <v>55</v>
      </c>
      <c r="B4" s="13">
        <v>190.0</v>
      </c>
      <c r="C4" s="13">
        <v>550.0</v>
      </c>
      <c r="D4" s="12">
        <f t="shared" ref="D4:D7" si="1">B4*C4</f>
        <v>104500</v>
      </c>
      <c r="E4" s="39"/>
    </row>
    <row r="5">
      <c r="A5" s="19" t="s">
        <v>56</v>
      </c>
      <c r="B5" s="12">
        <v>150.0</v>
      </c>
      <c r="C5" s="12">
        <v>150.0</v>
      </c>
      <c r="D5" s="12">
        <f t="shared" si="1"/>
        <v>22500</v>
      </c>
      <c r="E5" s="39"/>
    </row>
    <row r="6">
      <c r="A6" s="11" t="s">
        <v>57</v>
      </c>
      <c r="B6" s="13">
        <v>190.0</v>
      </c>
      <c r="C6" s="13">
        <v>25.0</v>
      </c>
      <c r="D6" s="12">
        <f t="shared" si="1"/>
        <v>4750</v>
      </c>
      <c r="E6" s="39"/>
    </row>
    <row r="7">
      <c r="A7" s="11" t="s">
        <v>58</v>
      </c>
      <c r="B7" s="13">
        <v>1.0</v>
      </c>
      <c r="C7" s="13">
        <v>890.0</v>
      </c>
      <c r="D7" s="12">
        <f t="shared" si="1"/>
        <v>890</v>
      </c>
      <c r="E7" s="39" t="s">
        <v>59</v>
      </c>
    </row>
    <row r="8">
      <c r="A8" s="11"/>
      <c r="B8" s="12"/>
      <c r="C8" s="13"/>
      <c r="D8" s="12"/>
      <c r="E8" s="39"/>
    </row>
    <row r="9">
      <c r="A9" s="55" t="s">
        <v>22</v>
      </c>
      <c r="B9" s="56"/>
      <c r="C9" s="56"/>
      <c r="D9" s="57">
        <f>SUM(D4:D7)</f>
        <v>132640</v>
      </c>
      <c r="E9" s="39"/>
    </row>
    <row r="10">
      <c r="E10" s="26"/>
    </row>
    <row r="11">
      <c r="A11" s="17"/>
      <c r="B11" s="31"/>
      <c r="C11" s="31"/>
      <c r="D11" s="31"/>
      <c r="E11" s="17"/>
    </row>
    <row r="12">
      <c r="A12" s="17"/>
      <c r="B12" s="31"/>
      <c r="C12" s="31"/>
      <c r="D12" s="31"/>
      <c r="E12" s="17"/>
    </row>
    <row r="13">
      <c r="A13" s="17"/>
      <c r="B13" s="31"/>
      <c r="C13" s="31"/>
      <c r="D13" s="31"/>
      <c r="E13" s="2"/>
    </row>
    <row r="14" ht="1.5" customHeight="1">
      <c r="A14" s="17"/>
      <c r="B14" s="31"/>
      <c r="C14" s="31"/>
      <c r="D14" s="31"/>
      <c r="E14" s="2"/>
    </row>
    <row r="15">
      <c r="A15" s="2"/>
      <c r="B15" s="2"/>
      <c r="C15" s="2"/>
      <c r="D15" s="2"/>
      <c r="E15" s="2"/>
    </row>
    <row r="16">
      <c r="A16" s="22"/>
      <c r="B16" s="9"/>
      <c r="C16" s="9"/>
      <c r="D16" s="23"/>
      <c r="E16" s="2"/>
    </row>
    <row r="17">
      <c r="A17" s="2"/>
      <c r="B17" s="2"/>
      <c r="C17" s="17"/>
      <c r="D17" s="2"/>
      <c r="E17" s="2"/>
    </row>
  </sheetData>
  <mergeCells count="1">
    <mergeCell ref="A2:D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  <col customWidth="1" min="4" max="4" width="17.0"/>
  </cols>
  <sheetData>
    <row r="1">
      <c r="A1" s="26"/>
      <c r="B1" s="26"/>
      <c r="C1" s="26"/>
      <c r="D1" s="26"/>
      <c r="E1" s="26"/>
    </row>
    <row r="2">
      <c r="A2" s="58" t="s">
        <v>24</v>
      </c>
    </row>
    <row r="3">
      <c r="A3" s="59" t="s">
        <v>18</v>
      </c>
      <c r="B3" s="59" t="s">
        <v>25</v>
      </c>
      <c r="C3" s="59" t="s">
        <v>26</v>
      </c>
      <c r="D3" s="59" t="s">
        <v>27</v>
      </c>
      <c r="E3" s="59" t="s">
        <v>28</v>
      </c>
    </row>
    <row r="4">
      <c r="A4" s="19" t="s">
        <v>60</v>
      </c>
      <c r="B4" s="13">
        <v>10.0</v>
      </c>
      <c r="C4" s="13">
        <v>350.0</v>
      </c>
      <c r="D4" s="12">
        <f t="shared" ref="D4:D8" si="1">B4*C4</f>
        <v>3500</v>
      </c>
      <c r="E4" s="11"/>
    </row>
    <row r="5">
      <c r="A5" s="19" t="s">
        <v>61</v>
      </c>
      <c r="B5" s="12">
        <v>10.0</v>
      </c>
      <c r="C5" s="13">
        <v>350.0</v>
      </c>
      <c r="D5" s="12">
        <f t="shared" si="1"/>
        <v>3500</v>
      </c>
      <c r="E5" s="60"/>
    </row>
    <row r="6">
      <c r="A6" s="19" t="s">
        <v>62</v>
      </c>
      <c r="B6" s="13">
        <v>200.0</v>
      </c>
      <c r="C6" s="13">
        <v>60.0</v>
      </c>
      <c r="D6" s="12">
        <f t="shared" si="1"/>
        <v>12000</v>
      </c>
      <c r="E6" s="39" t="s">
        <v>63</v>
      </c>
    </row>
    <row r="7">
      <c r="A7" s="19" t="s">
        <v>64</v>
      </c>
      <c r="B7" s="13">
        <v>250.0</v>
      </c>
      <c r="C7" s="13">
        <v>10.0</v>
      </c>
      <c r="D7" s="12">
        <f t="shared" si="1"/>
        <v>2500</v>
      </c>
      <c r="E7" s="11" t="s">
        <v>65</v>
      </c>
    </row>
    <row r="8">
      <c r="A8" s="11" t="s">
        <v>66</v>
      </c>
      <c r="B8" s="11">
        <v>200.0</v>
      </c>
      <c r="C8" s="11">
        <v>3.0</v>
      </c>
      <c r="D8" s="19">
        <f t="shared" si="1"/>
        <v>600</v>
      </c>
    </row>
    <row r="9">
      <c r="A9" s="11"/>
      <c r="B9" s="19"/>
      <c r="C9" s="19"/>
      <c r="D9" s="19"/>
      <c r="E9" s="48"/>
    </row>
    <row r="10">
      <c r="A10" s="59" t="s">
        <v>22</v>
      </c>
      <c r="B10" s="61"/>
      <c r="C10" s="61"/>
      <c r="D10" s="62">
        <f>SUM(D4:D9)</f>
        <v>22100</v>
      </c>
      <c r="E10" s="26"/>
    </row>
    <row r="11">
      <c r="A11" s="17"/>
      <c r="B11" s="31"/>
      <c r="C11" s="31"/>
      <c r="D11" s="31"/>
      <c r="E11" s="2"/>
    </row>
    <row r="12">
      <c r="A12" s="22"/>
      <c r="B12" s="9"/>
      <c r="C12" s="9"/>
      <c r="D12" s="23"/>
      <c r="E12" s="2"/>
    </row>
  </sheetData>
  <mergeCells count="1">
    <mergeCell ref="A2:E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5"/>
    <col customWidth="1" min="4" max="4" width="15.38"/>
  </cols>
  <sheetData>
    <row r="1">
      <c r="A1" s="26"/>
      <c r="B1" s="26"/>
      <c r="C1" s="26"/>
      <c r="D1" s="26"/>
      <c r="E1" s="26"/>
    </row>
    <row r="2">
      <c r="A2" s="63" t="s">
        <v>24</v>
      </c>
    </row>
    <row r="3">
      <c r="A3" s="64" t="s">
        <v>67</v>
      </c>
      <c r="B3" s="64" t="s">
        <v>25</v>
      </c>
      <c r="C3" s="64" t="s">
        <v>26</v>
      </c>
      <c r="D3" s="64" t="s">
        <v>27</v>
      </c>
      <c r="E3" s="64" t="s">
        <v>28</v>
      </c>
    </row>
    <row r="4">
      <c r="A4" s="11" t="s">
        <v>68</v>
      </c>
      <c r="B4" s="13">
        <v>1.0</v>
      </c>
      <c r="C4" s="13">
        <v>1000.0</v>
      </c>
      <c r="D4" s="12">
        <f t="shared" ref="D4:D9" si="1">B4*C4</f>
        <v>1000</v>
      </c>
      <c r="E4" s="39" t="s">
        <v>69</v>
      </c>
    </row>
    <row r="5">
      <c r="A5" s="19" t="s">
        <v>70</v>
      </c>
      <c r="B5" s="12">
        <v>1.0</v>
      </c>
      <c r="C5" s="13">
        <v>11000.0</v>
      </c>
      <c r="D5" s="12">
        <f t="shared" si="1"/>
        <v>11000</v>
      </c>
      <c r="E5" s="39" t="s">
        <v>71</v>
      </c>
    </row>
    <row r="6">
      <c r="A6" s="11" t="s">
        <v>72</v>
      </c>
      <c r="B6" s="13">
        <v>1.0</v>
      </c>
      <c r="C6" s="13">
        <v>2710.0</v>
      </c>
      <c r="D6" s="12">
        <f t="shared" si="1"/>
        <v>2710</v>
      </c>
      <c r="E6" s="11" t="s">
        <v>73</v>
      </c>
    </row>
    <row r="7">
      <c r="A7" s="19" t="s">
        <v>74</v>
      </c>
      <c r="B7" s="12">
        <v>10.0</v>
      </c>
      <c r="C7" s="12">
        <v>150.0</v>
      </c>
      <c r="D7" s="12">
        <f t="shared" si="1"/>
        <v>1500</v>
      </c>
      <c r="E7" s="48"/>
    </row>
    <row r="8">
      <c r="A8" s="19" t="s">
        <v>75</v>
      </c>
      <c r="B8" s="13">
        <v>3.0</v>
      </c>
      <c r="C8" s="13">
        <v>150.0</v>
      </c>
      <c r="D8" s="12">
        <f t="shared" si="1"/>
        <v>450</v>
      </c>
      <c r="E8" s="48"/>
    </row>
    <row r="9">
      <c r="A9" s="19" t="s">
        <v>76</v>
      </c>
      <c r="B9" s="12">
        <v>1.0</v>
      </c>
      <c r="C9" s="13">
        <v>2000.0</v>
      </c>
      <c r="D9" s="12">
        <f t="shared" si="1"/>
        <v>2000</v>
      </c>
      <c r="E9" s="39"/>
    </row>
    <row r="10">
      <c r="A10" s="19" t="s">
        <v>77</v>
      </c>
      <c r="B10" s="13">
        <v>10.0</v>
      </c>
      <c r="C10" s="13">
        <v>700.0</v>
      </c>
      <c r="D10" s="12">
        <f>(B10*C10)</f>
        <v>7000</v>
      </c>
      <c r="E10" s="39"/>
    </row>
    <row r="11">
      <c r="A11" s="19" t="s">
        <v>78</v>
      </c>
      <c r="B11" s="13">
        <v>1.0</v>
      </c>
      <c r="C11" s="13">
        <v>2000.0</v>
      </c>
      <c r="D11" s="12">
        <f>B11*C11</f>
        <v>2000</v>
      </c>
      <c r="E11" s="11"/>
    </row>
    <row r="12">
      <c r="A12" s="26"/>
      <c r="B12" s="26"/>
      <c r="C12" s="26"/>
      <c r="D12" s="12">
        <v>0.0</v>
      </c>
      <c r="E12" s="48"/>
    </row>
    <row r="13">
      <c r="A13" s="65" t="s">
        <v>22</v>
      </c>
      <c r="B13" s="66"/>
      <c r="C13" s="66"/>
      <c r="D13" s="67">
        <f>SUM(D4:D12)</f>
        <v>27660</v>
      </c>
      <c r="E13" s="26"/>
    </row>
    <row r="14">
      <c r="E14" s="2"/>
    </row>
    <row r="15">
      <c r="A15" s="2"/>
      <c r="B15" s="2"/>
      <c r="C15" s="2"/>
      <c r="D15" s="2"/>
      <c r="E15" s="2"/>
    </row>
  </sheetData>
  <mergeCells count="1">
    <mergeCell ref="A2:E2"/>
  </mergeCells>
  <drawing r:id="rId1"/>
  <tableParts count="1">
    <tablePart r:id="rId3"/>
  </tableParts>
</worksheet>
</file>